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08" activeTab="1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29" localSheetId="1" hidden="1">Sheet1!$G$1</definedName>
    <definedName name="QB_DATA_0" localSheetId="1" hidden="1">Sheet1!$4:$4,Sheet1!$5:$5,Sheet1!$6:$6,Sheet1!$8:$8,Sheet1!$9:$9,Sheet1!$10:$10,Sheet1!$11:$11,Sheet1!$12:$12,Sheet1!$13:$13,Sheet1!$14:$14,Sheet1!$15:$15,Sheet1!$17:$17,Sheet1!$18:$18,Sheet1!$22:$22,Sheet1!$23:$23,Sheet1!$24:$24</definedName>
    <definedName name="QB_DATA_1" localSheetId="1" hidden="1">Sheet1!$25:$25,Sheet1!$26:$26,Sheet1!$27:$27,Sheet1!$28:$28,Sheet1!$29:$29,Sheet1!$30:$30,Sheet1!$31:$31,Sheet1!$32:$32,Sheet1!$33:$33,Sheet1!$34:$34,Sheet1!$37:$37,Sheet1!$38:$38,Sheet1!$39:$39,Sheet1!$40:$40,Sheet1!$41:$41,Sheet1!$45:$45</definedName>
    <definedName name="QB_DATA_2" localSheetId="1" hidden="1">Sheet1!$48:$48,Sheet1!$52:$52,Sheet1!$53:$53,Sheet1!$54:$54,Sheet1!$55:$55,Sheet1!$56:$56,Sheet1!$57:$57,Sheet1!$58:$58,Sheet1!$59:$59,Sheet1!$60:$60,Sheet1!$61:$61,Sheet1!$62:$62,Sheet1!$63:$63,Sheet1!$64:$64,Sheet1!$65:$65,Sheet1!$66:$66</definedName>
    <definedName name="QB_DATA_3" localSheetId="1" hidden="1">Sheet1!$67:$67,Sheet1!$70:$70,Sheet1!$71:$71,Sheet1!$73:$73,Sheet1!$74:$74,Sheet1!$76:$76,Sheet1!$79:$79,Sheet1!$80:$80,Sheet1!$83:$83,Sheet1!$86:$86,Sheet1!$87:$87,Sheet1!$88:$88,Sheet1!$91:$91,Sheet1!$92:$92,Sheet1!$93:$93,Sheet1!$94:$94</definedName>
    <definedName name="QB_DATA_4" localSheetId="1" hidden="1">Sheet1!$95:$95,Sheet1!$96:$96,Sheet1!$97:$97,Sheet1!$98:$98,Sheet1!$99:$99,Sheet1!$100:$100,Sheet1!$101:$101,Sheet1!$102:$102,Sheet1!$103:$103,Sheet1!$106:$106,Sheet1!$109:$109,Sheet1!$110:$110,Sheet1!$111:$111,Sheet1!$112:$112,Sheet1!$113:$113,Sheet1!$114:$114</definedName>
    <definedName name="QB_DATA_5" localSheetId="1" hidden="1">Sheet1!$117:$117,Sheet1!$119:$119</definedName>
    <definedName name="QB_FORMULA_0" localSheetId="1" hidden="1">Sheet1!$G$16,Sheet1!$G$19,Sheet1!$G$35,Sheet1!$G$42,Sheet1!$G$46,Sheet1!$G$49,Sheet1!$G$50,Sheet1!$G$68,Sheet1!$G$75,Sheet1!$G$77,Sheet1!$G$81,Sheet1!$G$84,Sheet1!$G$89,Sheet1!$G$104,Sheet1!$G$107,Sheet1!$G$115</definedName>
    <definedName name="QB_FORMULA_1" localSheetId="1" hidden="1">Sheet1!$G$118,Sheet1!$G$120,Sheet1!$G$121,Sheet1!$G$122</definedName>
    <definedName name="QB_ROW_102030" localSheetId="1" hidden="1">Sheet1!$D$85</definedName>
    <definedName name="QB_ROW_102240" localSheetId="1" hidden="1">Sheet1!$E$88</definedName>
    <definedName name="QB_ROW_102330" localSheetId="1" hidden="1">Sheet1!$D$89</definedName>
    <definedName name="QB_ROW_103240" localSheetId="1" hidden="1">Sheet1!$E$86</definedName>
    <definedName name="QB_ROW_104030" localSheetId="1" hidden="1">Sheet1!$D$90</definedName>
    <definedName name="QB_ROW_104330" localSheetId="1" hidden="1">Sheet1!$D$104</definedName>
    <definedName name="QB_ROW_105240" localSheetId="1" hidden="1">Sheet1!$E$91</definedName>
    <definedName name="QB_ROW_107240" localSheetId="1" hidden="1">Sheet1!$E$92</definedName>
    <definedName name="QB_ROW_108240" localSheetId="1" hidden="1">Sheet1!$E$93</definedName>
    <definedName name="QB_ROW_110240" localSheetId="1" hidden="1">Sheet1!$E$95</definedName>
    <definedName name="QB_ROW_111240" localSheetId="1" hidden="1">Sheet1!$E$96</definedName>
    <definedName name="QB_ROW_112240" localSheetId="1" hidden="1">Sheet1!$E$98</definedName>
    <definedName name="QB_ROW_113240" localSheetId="1" hidden="1">Sheet1!$E$99</definedName>
    <definedName name="QB_ROW_114240" localSheetId="1" hidden="1">Sheet1!$E$101</definedName>
    <definedName name="QB_ROW_115240" localSheetId="1" hidden="1">Sheet1!$E$102</definedName>
    <definedName name="QB_ROW_117030" localSheetId="1" hidden="1">Sheet1!$D$105</definedName>
    <definedName name="QB_ROW_117330" localSheetId="1" hidden="1">Sheet1!$D$107</definedName>
    <definedName name="QB_ROW_120240" localSheetId="1" hidden="1">Sheet1!$E$106</definedName>
    <definedName name="QB_ROW_123240" localSheetId="1" hidden="1">Sheet1!$E$103</definedName>
    <definedName name="QB_ROW_124240" localSheetId="1" hidden="1">Sheet1!$E$9</definedName>
    <definedName name="QB_ROW_126240" localSheetId="1" hidden="1">Sheet1!$E$64</definedName>
    <definedName name="QB_ROW_128240" localSheetId="1" hidden="1">Sheet1!$E$58</definedName>
    <definedName name="QB_ROW_129250" localSheetId="1" hidden="1">Sheet1!$F$73</definedName>
    <definedName name="QB_ROW_132240" localSheetId="1" hidden="1">Sheet1!$E$10</definedName>
    <definedName name="QB_ROW_133240" localSheetId="1" hidden="1">Sheet1!$E$11</definedName>
    <definedName name="QB_ROW_137030" localSheetId="1" hidden="1">Sheet1!$D$108</definedName>
    <definedName name="QB_ROW_137240" localSheetId="1" hidden="1">Sheet1!$E$114</definedName>
    <definedName name="QB_ROW_137330" localSheetId="1" hidden="1">Sheet1!$D$115</definedName>
    <definedName name="QB_ROW_138240" localSheetId="1" hidden="1">Sheet1!$E$109</definedName>
    <definedName name="QB_ROW_139240" localSheetId="1" hidden="1">Sheet1!$E$112</definedName>
    <definedName name="QB_ROW_140240" localSheetId="1" hidden="1">Sheet1!$E$110</definedName>
    <definedName name="QB_ROW_141240" localSheetId="1" hidden="1">Sheet1!$E$111</definedName>
    <definedName name="QB_ROW_142230" localSheetId="1" hidden="1">Sheet1!$D$18</definedName>
    <definedName name="QB_ROW_144240" localSheetId="1" hidden="1">Sheet1!$E$14</definedName>
    <definedName name="QB_ROW_146240" localSheetId="1" hidden="1">Sheet1!$E$113</definedName>
    <definedName name="QB_ROW_150240" localSheetId="1" hidden="1">Sheet1!$E$100</definedName>
    <definedName name="QB_ROW_151240" localSheetId="1" hidden="1">Sheet1!$E$65</definedName>
    <definedName name="QB_ROW_152240" localSheetId="1" hidden="1">Sheet1!$E$28</definedName>
    <definedName name="QB_ROW_154240" localSheetId="1" hidden="1">Sheet1!$E$57</definedName>
    <definedName name="QB_ROW_155240" localSheetId="1" hidden="1">Sheet1!$E$94</definedName>
    <definedName name="QB_ROW_158240" localSheetId="1" hidden="1">Sheet1!$E$97</definedName>
    <definedName name="QB_ROW_159030" localSheetId="1" hidden="1">Sheet1!$D$116</definedName>
    <definedName name="QB_ROW_159330" localSheetId="1" hidden="1">Sheet1!$D$118</definedName>
    <definedName name="QB_ROW_161240" localSheetId="1" hidden="1">Sheet1!$E$117</definedName>
    <definedName name="QB_ROW_170230" localSheetId="1" hidden="1">Sheet1!$D$119</definedName>
    <definedName name="QB_ROW_171240" localSheetId="1" hidden="1">Sheet1!$E$63</definedName>
    <definedName name="QB_ROW_172030" localSheetId="1" hidden="1">Sheet1!$D$82</definedName>
    <definedName name="QB_ROW_172330" localSheetId="1" hidden="1">Sheet1!$D$84</definedName>
    <definedName name="QB_ROW_173240" localSheetId="1" hidden="1">Sheet1!$E$83</definedName>
    <definedName name="QB_ROW_179230" localSheetId="1" hidden="1">Sheet1!$D$6</definedName>
    <definedName name="QB_ROW_18301" localSheetId="1" hidden="1">Sheet1!$A$122</definedName>
    <definedName name="QB_ROW_188240" localSheetId="1" hidden="1">Sheet1!$E$87</definedName>
    <definedName name="QB_ROW_189240" localSheetId="1" hidden="1">Sheet1!$E$67</definedName>
    <definedName name="QB_ROW_19011" localSheetId="1" hidden="1">Sheet1!$B$2</definedName>
    <definedName name="QB_ROW_193030" localSheetId="1" hidden="1">Sheet1!$D$7</definedName>
    <definedName name="QB_ROW_19311" localSheetId="1" hidden="1">Sheet1!$B$121</definedName>
    <definedName name="QB_ROW_193330" localSheetId="1" hidden="1">Sheet1!$D$16</definedName>
    <definedName name="QB_ROW_194240" localSheetId="1" hidden="1">Sheet1!$E$76</definedName>
    <definedName name="QB_ROW_198030" localSheetId="1" hidden="1">Sheet1!$D$43</definedName>
    <definedName name="QB_ROW_198330" localSheetId="1" hidden="1">Sheet1!$D$50</definedName>
    <definedName name="QB_ROW_20021" localSheetId="1" hidden="1">Sheet1!$C$3</definedName>
    <definedName name="QB_ROW_20321" localSheetId="1" hidden="1">Sheet1!$C$19</definedName>
    <definedName name="QB_ROW_21021" localSheetId="1" hidden="1">Sheet1!$C$20</definedName>
    <definedName name="QB_ROW_21321" localSheetId="1" hidden="1">Sheet1!$C$120</definedName>
    <definedName name="QB_ROW_30230" localSheetId="1" hidden="1">Sheet1!$D$4</definedName>
    <definedName name="QB_ROW_33230" localSheetId="1" hidden="1">Sheet1!$D$5</definedName>
    <definedName name="QB_ROW_34230" localSheetId="1" hidden="1">Sheet1!$D$17</definedName>
    <definedName name="QB_ROW_35240" localSheetId="1" hidden="1">Sheet1!$E$8</definedName>
    <definedName name="QB_ROW_36240" localSheetId="1" hidden="1">Sheet1!$E$12</definedName>
    <definedName name="QB_ROW_37240" localSheetId="1" hidden="1">Sheet1!$E$13</definedName>
    <definedName name="QB_ROW_38340" localSheetId="1" hidden="1">Sheet1!$E$15</definedName>
    <definedName name="QB_ROW_40030" localSheetId="1" hidden="1">Sheet1!$D$21</definedName>
    <definedName name="QB_ROW_40240" localSheetId="1" hidden="1">Sheet1!$E$34</definedName>
    <definedName name="QB_ROW_40330" localSheetId="1" hidden="1">Sheet1!$D$35</definedName>
    <definedName name="QB_ROW_41240" localSheetId="1" hidden="1">Sheet1!$E$22</definedName>
    <definedName name="QB_ROW_42240" localSheetId="1" hidden="1">Sheet1!$E$23</definedName>
    <definedName name="QB_ROW_43240" localSheetId="1" hidden="1">Sheet1!$E$24</definedName>
    <definedName name="QB_ROW_45240" localSheetId="1" hidden="1">Sheet1!$E$25</definedName>
    <definedName name="QB_ROW_46240" localSheetId="1" hidden="1">Sheet1!$E$26</definedName>
    <definedName name="QB_ROW_47240" localSheetId="1" hidden="1">Sheet1!$E$27</definedName>
    <definedName name="QB_ROW_49240" localSheetId="1" hidden="1">Sheet1!$E$29</definedName>
    <definedName name="QB_ROW_50240" localSheetId="1" hidden="1">Sheet1!$E$30</definedName>
    <definedName name="QB_ROW_51240" localSheetId="1" hidden="1">Sheet1!$E$31</definedName>
    <definedName name="QB_ROW_52240" localSheetId="1" hidden="1">Sheet1!$E$32</definedName>
    <definedName name="QB_ROW_54240" localSheetId="1" hidden="1">Sheet1!$E$33</definedName>
    <definedName name="QB_ROW_55030" localSheetId="1" hidden="1">Sheet1!$D$36</definedName>
    <definedName name="QB_ROW_55330" localSheetId="1" hidden="1">Sheet1!$D$42</definedName>
    <definedName name="QB_ROW_56240" localSheetId="1" hidden="1">Sheet1!$E$37</definedName>
    <definedName name="QB_ROW_58240" localSheetId="1" hidden="1">Sheet1!$E$38</definedName>
    <definedName name="QB_ROW_59240" localSheetId="1" hidden="1">Sheet1!$E$39</definedName>
    <definedName name="QB_ROW_60240" localSheetId="1" hidden="1">Sheet1!$E$40</definedName>
    <definedName name="QB_ROW_62240" localSheetId="1" hidden="1">Sheet1!$E$41</definedName>
    <definedName name="QB_ROW_63040" localSheetId="1" hidden="1">Sheet1!$E$44</definedName>
    <definedName name="QB_ROW_63340" localSheetId="1" hidden="1">Sheet1!$E$46</definedName>
    <definedName name="QB_ROW_64250" localSheetId="1" hidden="1">Sheet1!$F$45</definedName>
    <definedName name="QB_ROW_67040" localSheetId="1" hidden="1">Sheet1!$E$47</definedName>
    <definedName name="QB_ROW_67340" localSheetId="1" hidden="1">Sheet1!$E$49</definedName>
    <definedName name="QB_ROW_68250" localSheetId="1" hidden="1">Sheet1!$F$48</definedName>
    <definedName name="QB_ROW_78030" localSheetId="1" hidden="1">Sheet1!$D$51</definedName>
    <definedName name="QB_ROW_78330" localSheetId="1" hidden="1">Sheet1!$D$68</definedName>
    <definedName name="QB_ROW_79240" localSheetId="1" hidden="1">Sheet1!$E$52</definedName>
    <definedName name="QB_ROW_80240" localSheetId="1" hidden="1">Sheet1!$E$53</definedName>
    <definedName name="QB_ROW_82240" localSheetId="1" hidden="1">Sheet1!$E$54</definedName>
    <definedName name="QB_ROW_83240" localSheetId="1" hidden="1">Sheet1!$E$55</definedName>
    <definedName name="QB_ROW_84240" localSheetId="1" hidden="1">Sheet1!$E$56</definedName>
    <definedName name="QB_ROW_87240" localSheetId="1" hidden="1">Sheet1!$E$59</definedName>
    <definedName name="QB_ROW_88240" localSheetId="1" hidden="1">Sheet1!$E$60</definedName>
    <definedName name="QB_ROW_89240" localSheetId="1" hidden="1">Sheet1!$E$61</definedName>
    <definedName name="QB_ROW_90240" localSheetId="1" hidden="1">Sheet1!$E$62</definedName>
    <definedName name="QB_ROW_91240" localSheetId="1" hidden="1">Sheet1!$E$66</definedName>
    <definedName name="QB_ROW_94030" localSheetId="1" hidden="1">Sheet1!$D$69</definedName>
    <definedName name="QB_ROW_94330" localSheetId="1" hidden="1">Sheet1!$D$77</definedName>
    <definedName name="QB_ROW_95240" localSheetId="1" hidden="1">Sheet1!$E$70</definedName>
    <definedName name="QB_ROW_96240" localSheetId="1" hidden="1">Sheet1!$E$71</definedName>
    <definedName name="QB_ROW_97040" localSheetId="1" hidden="1">Sheet1!$E$72</definedName>
    <definedName name="QB_ROW_97250" localSheetId="1" hidden="1">Sheet1!$F$74</definedName>
    <definedName name="QB_ROW_97340" localSheetId="1" hidden="1">Sheet1!$E$75</definedName>
    <definedName name="QB_ROW_98030" localSheetId="1" hidden="1">Sheet1!$D$78</definedName>
    <definedName name="QB_ROW_98240" localSheetId="1" hidden="1">Sheet1!$E$80</definedName>
    <definedName name="QB_ROW_98330" localSheetId="1" hidden="1">Sheet1!$D$81</definedName>
    <definedName name="QB_ROW_99240" localSheetId="1" hidden="1">Sheet1!$E$79</definedName>
    <definedName name="QBCANSUPPORTUPDATE" localSheetId="1">TRUE</definedName>
    <definedName name="QBCOMPANYFILENAME" localSheetId="1">"G:\Users\Accounting\Schools\AMCS PINES\AMCS - PINES.QBW"</definedName>
    <definedName name="QBENDDATE" localSheetId="1">20160630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"446577989d4d4ec2b6f9299e9fb2eb86"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6</definedName>
    <definedName name="QBSTARTDATE" localSheetId="1">20150701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G115" i="1"/>
  <c r="G107" i="1"/>
  <c r="G104" i="1"/>
  <c r="G89" i="1"/>
  <c r="G84" i="1"/>
  <c r="G81" i="1"/>
  <c r="G75" i="1"/>
  <c r="G77" i="1" s="1"/>
  <c r="G68" i="1"/>
  <c r="G49" i="1"/>
  <c r="G46" i="1"/>
  <c r="G50" i="1" s="1"/>
  <c r="G42" i="1"/>
  <c r="G35" i="1"/>
  <c r="G16" i="1"/>
  <c r="G19" i="1" s="1"/>
  <c r="G120" i="1" l="1"/>
  <c r="G121" i="1" s="1"/>
  <c r="G122" i="1" s="1"/>
</calcChain>
</file>

<file path=xl/sharedStrings.xml><?xml version="1.0" encoding="utf-8"?>
<sst xmlns="http://schemas.openxmlformats.org/spreadsheetml/2006/main" count="122" uniqueCount="122">
  <si>
    <t>Ordinary Income/Expense</t>
  </si>
  <si>
    <t>Income</t>
  </si>
  <si>
    <t>3310 · FEFP Fed Educ Finance Program</t>
  </si>
  <si>
    <t>3397 · Charter School Capital Outlay</t>
  </si>
  <si>
    <t>3399 · Other State Funding</t>
  </si>
  <si>
    <t>3400 · Other Local Revenue</t>
  </si>
  <si>
    <t>3440 · Gifts, Grants and Bequests</t>
  </si>
  <si>
    <t>3450 · Food Service Revenue</t>
  </si>
  <si>
    <t>3469 · Uniform Fees</t>
  </si>
  <si>
    <t>3480 · Field Trip</t>
  </si>
  <si>
    <t>3490 · Miscellaneous Local Sources</t>
  </si>
  <si>
    <t>3500 · Aftercare Revenue</t>
  </si>
  <si>
    <t>3501 · Micellaneous camps, pictures...</t>
  </si>
  <si>
    <t>3505 · Fundraising Income</t>
  </si>
  <si>
    <t>Total 3400 · Other Local Revenue</t>
  </si>
  <si>
    <t>3431 · Interest Income</t>
  </si>
  <si>
    <t>3495 · Paypal Processing Fee Income</t>
  </si>
  <si>
    <t>Total Income</t>
  </si>
  <si>
    <t>Expense</t>
  </si>
  <si>
    <t>5100 · Basic (FEFP K-12)</t>
  </si>
  <si>
    <t>5100120 · Classroom Teacher</t>
  </si>
  <si>
    <t>5100140 · Substitute Teacher</t>
  </si>
  <si>
    <t>5100150 · Aide</t>
  </si>
  <si>
    <t>5100220 · Social Security</t>
  </si>
  <si>
    <t>5100230 · Group Insurance</t>
  </si>
  <si>
    <t>5100240 · Worker's Compensation</t>
  </si>
  <si>
    <t>5100250 · Unemployment</t>
  </si>
  <si>
    <t>5100310 · Prof &amp; Technical Services</t>
  </si>
  <si>
    <t>5100510 · Supplies</t>
  </si>
  <si>
    <t>5100520 · Textbooks</t>
  </si>
  <si>
    <t>5100590 · Other Materials and Supplies</t>
  </si>
  <si>
    <t>5100790 · Miscellaneous</t>
  </si>
  <si>
    <t>5100 · Basic (FEFP K-12) - Other</t>
  </si>
  <si>
    <t>Total 5100 · Basic (FEFP K-12)</t>
  </si>
  <si>
    <t>5200 · Exceptional</t>
  </si>
  <si>
    <t>5200120 · Classroom Teacher</t>
  </si>
  <si>
    <t>5200220 · Social Security</t>
  </si>
  <si>
    <t>5200230 · Group Insurance</t>
  </si>
  <si>
    <t>5200240 · Worker's Compensation</t>
  </si>
  <si>
    <t>5200310 · Prof &amp; Technical Services</t>
  </si>
  <si>
    <t>Total 5200 · Exceptional</t>
  </si>
  <si>
    <t>6000 · Instr, Student Support Services</t>
  </si>
  <si>
    <t>6100 · Pupil Personnel Services</t>
  </si>
  <si>
    <t>6100310 · Prof &amp; Technical Services</t>
  </si>
  <si>
    <t>Total 6100 · Pupil Personnel Services</t>
  </si>
  <si>
    <t>6400 · Instruct Staff and Training Svc</t>
  </si>
  <si>
    <t>6400310 · Prof &amp; Technical Services</t>
  </si>
  <si>
    <t>Total 6400 · Instruct Staff and Training Svc</t>
  </si>
  <si>
    <t>Total 6000 · Instr, Student Support Services</t>
  </si>
  <si>
    <t>7300 · School Administration</t>
  </si>
  <si>
    <t>7300110 · Administrator</t>
  </si>
  <si>
    <t>7300160 · Other Support Personnel</t>
  </si>
  <si>
    <t>7300220 · Social Security</t>
  </si>
  <si>
    <t>7300230 · Group Insurance</t>
  </si>
  <si>
    <t>7300240 · Worker's Compensation</t>
  </si>
  <si>
    <t>7300250 · Unemployment</t>
  </si>
  <si>
    <t>7300330 · Travel and Meetings</t>
  </si>
  <si>
    <t>7300360 · Rentals</t>
  </si>
  <si>
    <t>7300370 · Communications</t>
  </si>
  <si>
    <t>7300390 · Advertising and Promotion</t>
  </si>
  <si>
    <t>7300510 · Supplies</t>
  </si>
  <si>
    <t>7300590 · Other Materials and Supplies</t>
  </si>
  <si>
    <t>7300640 · Furniture, Fixtures and Equip</t>
  </si>
  <si>
    <t>7300730 · Dues</t>
  </si>
  <si>
    <t>7300790 · Miscellaneous Expense</t>
  </si>
  <si>
    <t>7300793 · Fundraiser Expense</t>
  </si>
  <si>
    <t>Total 7300 · School Administration</t>
  </si>
  <si>
    <t>7500 · Fiscal Services</t>
  </si>
  <si>
    <t>7500310 · Prof &amp; Technical Services</t>
  </si>
  <si>
    <t>7500510 · Supplies</t>
  </si>
  <si>
    <t>7500730 · Dues and Fees</t>
  </si>
  <si>
    <t>66901 · *Reconciliation Discrepancies</t>
  </si>
  <si>
    <t>7500730 · Dues and Fees - Other</t>
  </si>
  <si>
    <t>Total 7500730 · Dues and Fees</t>
  </si>
  <si>
    <t>7500731 · Charter Capital Fees</t>
  </si>
  <si>
    <t>Total 7500 · Fiscal Services</t>
  </si>
  <si>
    <t>7600 · Food Services</t>
  </si>
  <si>
    <t>7600570 · Food</t>
  </si>
  <si>
    <t>7600 · Food Services - Other</t>
  </si>
  <si>
    <t>Total 7600 · Food Services</t>
  </si>
  <si>
    <t>7730 · Conference / Personnel Services</t>
  </si>
  <si>
    <t>7730390 · Other Purchased Services</t>
  </si>
  <si>
    <t>Total 7730 · Conference / Personnel Services</t>
  </si>
  <si>
    <t>7800 · Pupil Transportation</t>
  </si>
  <si>
    <t>7800310 · Prof &amp; Technical Services</t>
  </si>
  <si>
    <t>7800330 · Travel incl field trips</t>
  </si>
  <si>
    <t>7800 · Pupil Transportation - Other</t>
  </si>
  <si>
    <t>Total 7800 · Pupil Transportation</t>
  </si>
  <si>
    <t>7900 · Operation of Plant</t>
  </si>
  <si>
    <t>7900160 · Other Support Personnel</t>
  </si>
  <si>
    <t>7900220 · Social Security</t>
  </si>
  <si>
    <t>7900240 · Worker's Compensation</t>
  </si>
  <si>
    <t>7900250 · Unemployment</t>
  </si>
  <si>
    <t>7900320 · Insurance &amp; Bond Premiums</t>
  </si>
  <si>
    <t>7900350 · Repairs and Maintenance</t>
  </si>
  <si>
    <t>7900360 · Rentals</t>
  </si>
  <si>
    <t>7900370 · Communications</t>
  </si>
  <si>
    <t>7900380 · Public Utilities Services Other</t>
  </si>
  <si>
    <t>7900390 · Other Purchased Services</t>
  </si>
  <si>
    <t>7900430 · Electricity</t>
  </si>
  <si>
    <t>7900510 · Supplies</t>
  </si>
  <si>
    <t>7900790 · Miscellaneous</t>
  </si>
  <si>
    <t>Total 7900 · Operation of Plant</t>
  </si>
  <si>
    <t>8100 · Maintenance of Plant</t>
  </si>
  <si>
    <t>8100510 · Supplies</t>
  </si>
  <si>
    <t>Total 8100 · Maintenance of Plant</t>
  </si>
  <si>
    <t>9100 · Community Services</t>
  </si>
  <si>
    <t>9100160 · Aftercare Wages</t>
  </si>
  <si>
    <t>9100220 · Social Security</t>
  </si>
  <si>
    <t>9100240 · Workers' Comp</t>
  </si>
  <si>
    <t>9100250 · Unemployment</t>
  </si>
  <si>
    <t>9100510 · Supplies</t>
  </si>
  <si>
    <t>9100 · Community Services - Other</t>
  </si>
  <si>
    <t>Total 9100 · Community Services</t>
  </si>
  <si>
    <t>9200 · Debt Service</t>
  </si>
  <si>
    <t>9200720 · Interest</t>
  </si>
  <si>
    <t>Total 9200 · Debt Service</t>
  </si>
  <si>
    <t>99999 · UNKNOWN</t>
  </si>
  <si>
    <t>Total Expense</t>
  </si>
  <si>
    <t>Net Ordinary Income</t>
  </si>
  <si>
    <t>Net Income</t>
  </si>
  <si>
    <t>Jul '17 - Jun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</si>
</sst>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60960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60960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23"/>
  <sheetViews>
    <sheetView tabSelected="1" view="pageLayout" zoomScaleNormal="100" workbookViewId="0">
      <pane xSplit="7104" ySplit="2400" topLeftCell="G1" activePane="bottomRight"/>
      <selection pane="topRight" activeCell="G1" sqref="G1"/>
      <selection pane="bottomLeft" activeCell="F3" sqref="F3"/>
      <selection pane="bottomRight" activeCell="G23" sqref="G23"/>
    </sheetView>
  </sheetViews>
  <sheetFormatPr defaultRowHeight="14.4" x14ac:dyDescent="0.3"/>
  <cols>
    <col min="1" max="5" width="3" style="12" customWidth="1"/>
    <col min="6" max="6" width="28.77734375" style="12" customWidth="1"/>
    <col min="7" max="7" width="11.109375" style="13" bestFit="1" customWidth="1"/>
  </cols>
  <sheetData>
    <row r="1" spans="1:7" s="11" customFormat="1" ht="15" thickBot="1" x14ac:dyDescent="0.35">
      <c r="A1" s="9"/>
      <c r="B1" s="9"/>
      <c r="C1" s="9"/>
      <c r="D1" s="9"/>
      <c r="E1" s="9"/>
      <c r="F1" s="9"/>
      <c r="G1" s="10" t="s">
        <v>121</v>
      </c>
    </row>
    <row r="2" spans="1:7" ht="15" thickTop="1" x14ac:dyDescent="0.3">
      <c r="A2" s="1"/>
      <c r="B2" s="1" t="s">
        <v>0</v>
      </c>
      <c r="C2" s="1"/>
      <c r="D2" s="1"/>
      <c r="E2" s="1"/>
      <c r="F2" s="1"/>
      <c r="G2" s="2"/>
    </row>
    <row r="3" spans="1:7" x14ac:dyDescent="0.3">
      <c r="A3" s="1"/>
      <c r="B3" s="1"/>
      <c r="C3" s="1" t="s">
        <v>1</v>
      </c>
      <c r="D3" s="1"/>
      <c r="E3" s="1"/>
      <c r="F3" s="1"/>
      <c r="G3" s="2"/>
    </row>
    <row r="4" spans="1:7" x14ac:dyDescent="0.3">
      <c r="A4" s="1"/>
      <c r="B4" s="1"/>
      <c r="C4" s="1"/>
      <c r="D4" s="1" t="s">
        <v>2</v>
      </c>
      <c r="E4" s="1"/>
      <c r="F4" s="1"/>
      <c r="G4" s="2">
        <v>994969</v>
      </c>
    </row>
    <row r="5" spans="1:7" x14ac:dyDescent="0.3">
      <c r="A5" s="1"/>
      <c r="B5" s="1"/>
      <c r="C5" s="1"/>
      <c r="D5" s="1" t="s">
        <v>3</v>
      </c>
      <c r="E5" s="1"/>
      <c r="F5" s="1"/>
      <c r="G5" s="2">
        <v>16965</v>
      </c>
    </row>
    <row r="6" spans="1:7" x14ac:dyDescent="0.3">
      <c r="A6" s="1"/>
      <c r="B6" s="1"/>
      <c r="C6" s="1"/>
      <c r="D6" s="1" t="s">
        <v>4</v>
      </c>
      <c r="E6" s="1"/>
      <c r="F6" s="1"/>
      <c r="G6" s="2">
        <v>0</v>
      </c>
    </row>
    <row r="7" spans="1:7" x14ac:dyDescent="0.3">
      <c r="A7" s="1"/>
      <c r="B7" s="1"/>
      <c r="C7" s="1"/>
      <c r="D7" s="1" t="s">
        <v>5</v>
      </c>
      <c r="E7" s="1"/>
      <c r="F7" s="1"/>
      <c r="G7" s="2"/>
    </row>
    <row r="8" spans="1:7" x14ac:dyDescent="0.3">
      <c r="A8" s="1"/>
      <c r="B8" s="1"/>
      <c r="C8" s="1"/>
      <c r="D8" s="1"/>
      <c r="E8" s="1" t="s">
        <v>6</v>
      </c>
      <c r="F8" s="1"/>
      <c r="G8" s="2">
        <v>0</v>
      </c>
    </row>
    <row r="9" spans="1:7" x14ac:dyDescent="0.3">
      <c r="A9" s="1"/>
      <c r="B9" s="1"/>
      <c r="C9" s="1"/>
      <c r="D9" s="1"/>
      <c r="E9" s="1" t="s">
        <v>7</v>
      </c>
      <c r="F9" s="1"/>
      <c r="G9" s="2">
        <v>21775.67</v>
      </c>
    </row>
    <row r="10" spans="1:7" x14ac:dyDescent="0.3">
      <c r="A10" s="1"/>
      <c r="B10" s="1"/>
      <c r="C10" s="1"/>
      <c r="D10" s="1"/>
      <c r="E10" s="1" t="s">
        <v>8</v>
      </c>
      <c r="F10" s="1"/>
      <c r="G10" s="2">
        <v>11252.49</v>
      </c>
    </row>
    <row r="11" spans="1:7" x14ac:dyDescent="0.3">
      <c r="A11" s="1"/>
      <c r="B11" s="1"/>
      <c r="C11" s="1"/>
      <c r="D11" s="1"/>
      <c r="E11" s="1" t="s">
        <v>9</v>
      </c>
      <c r="F11" s="1"/>
      <c r="G11" s="2">
        <v>0</v>
      </c>
    </row>
    <row r="12" spans="1:7" x14ac:dyDescent="0.3">
      <c r="A12" s="1"/>
      <c r="B12" s="1"/>
      <c r="C12" s="1"/>
      <c r="D12" s="1"/>
      <c r="E12" s="1" t="s">
        <v>10</v>
      </c>
      <c r="F12" s="1"/>
      <c r="G12" s="2">
        <v>4708.37</v>
      </c>
    </row>
    <row r="13" spans="1:7" x14ac:dyDescent="0.3">
      <c r="A13" s="1"/>
      <c r="B13" s="1"/>
      <c r="C13" s="1"/>
      <c r="D13" s="1"/>
      <c r="E13" s="1" t="s">
        <v>11</v>
      </c>
      <c r="F13" s="1"/>
      <c r="G13" s="2">
        <v>55913.31</v>
      </c>
    </row>
    <row r="14" spans="1:7" x14ac:dyDescent="0.3">
      <c r="A14" s="1"/>
      <c r="B14" s="1"/>
      <c r="C14" s="1"/>
      <c r="D14" s="1"/>
      <c r="E14" s="1" t="s">
        <v>12</v>
      </c>
      <c r="F14" s="1"/>
      <c r="G14" s="2">
        <v>2484</v>
      </c>
    </row>
    <row r="15" spans="1:7" ht="15" thickBot="1" x14ac:dyDescent="0.35">
      <c r="A15" s="1"/>
      <c r="B15" s="1"/>
      <c r="C15" s="1"/>
      <c r="D15" s="1"/>
      <c r="E15" s="1" t="s">
        <v>13</v>
      </c>
      <c r="F15" s="1"/>
      <c r="G15" s="3">
        <v>0</v>
      </c>
    </row>
    <row r="16" spans="1:7" x14ac:dyDescent="0.3">
      <c r="A16" s="1"/>
      <c r="B16" s="1"/>
      <c r="C16" s="1"/>
      <c r="D16" s="1" t="s">
        <v>14</v>
      </c>
      <c r="E16" s="1"/>
      <c r="F16" s="1"/>
      <c r="G16" s="2">
        <f>ROUND(SUM(G7:G15),5)</f>
        <v>96133.84</v>
      </c>
    </row>
    <row r="17" spans="1:7" x14ac:dyDescent="0.3">
      <c r="A17" s="1"/>
      <c r="B17" s="1"/>
      <c r="C17" s="1"/>
      <c r="D17" s="1" t="s">
        <v>15</v>
      </c>
      <c r="E17" s="1"/>
      <c r="F17" s="1"/>
      <c r="G17" s="2">
        <v>0.28999999999999998</v>
      </c>
    </row>
    <row r="18" spans="1:7" ht="15" thickBot="1" x14ac:dyDescent="0.35">
      <c r="A18" s="1"/>
      <c r="B18" s="1"/>
      <c r="C18" s="1"/>
      <c r="D18" s="1" t="s">
        <v>16</v>
      </c>
      <c r="E18" s="1"/>
      <c r="F18" s="1"/>
      <c r="G18" s="3">
        <v>0</v>
      </c>
    </row>
    <row r="19" spans="1:7" x14ac:dyDescent="0.3">
      <c r="A19" s="1"/>
      <c r="B19" s="1"/>
      <c r="C19" s="1" t="s">
        <v>17</v>
      </c>
      <c r="D19" s="1"/>
      <c r="E19" s="1"/>
      <c r="F19" s="1"/>
      <c r="G19" s="2">
        <f>ROUND(SUM(G3:G6)+SUM(G16:G18),5)</f>
        <v>1108068.1299999999</v>
      </c>
    </row>
    <row r="20" spans="1:7" x14ac:dyDescent="0.3">
      <c r="A20" s="1"/>
      <c r="B20" s="1"/>
      <c r="C20" s="1" t="s">
        <v>18</v>
      </c>
      <c r="D20" s="1"/>
      <c r="E20" s="1"/>
      <c r="F20" s="1"/>
      <c r="G20" s="2"/>
    </row>
    <row r="21" spans="1:7" x14ac:dyDescent="0.3">
      <c r="A21" s="1"/>
      <c r="B21" s="1"/>
      <c r="C21" s="1"/>
      <c r="D21" s="1" t="s">
        <v>19</v>
      </c>
      <c r="E21" s="1"/>
      <c r="F21" s="1"/>
      <c r="G21" s="2"/>
    </row>
    <row r="22" spans="1:7" x14ac:dyDescent="0.3">
      <c r="A22" s="1"/>
      <c r="B22" s="1"/>
      <c r="C22" s="1"/>
      <c r="D22" s="1"/>
      <c r="E22" s="1" t="s">
        <v>20</v>
      </c>
      <c r="F22" s="1"/>
      <c r="G22" s="2">
        <v>320000</v>
      </c>
    </row>
    <row r="23" spans="1:7" x14ac:dyDescent="0.3">
      <c r="A23" s="1"/>
      <c r="B23" s="1"/>
      <c r="C23" s="1"/>
      <c r="D23" s="1"/>
      <c r="E23" s="1" t="s">
        <v>21</v>
      </c>
      <c r="F23" s="1"/>
      <c r="G23" s="2">
        <v>26400</v>
      </c>
    </row>
    <row r="24" spans="1:7" x14ac:dyDescent="0.3">
      <c r="A24" s="1"/>
      <c r="B24" s="1"/>
      <c r="C24" s="1"/>
      <c r="D24" s="1"/>
      <c r="E24" s="1" t="s">
        <v>22</v>
      </c>
      <c r="F24" s="1"/>
      <c r="G24" s="2">
        <v>70950</v>
      </c>
    </row>
    <row r="25" spans="1:7" x14ac:dyDescent="0.3">
      <c r="A25" s="1"/>
      <c r="B25" s="1"/>
      <c r="C25" s="1"/>
      <c r="D25" s="1"/>
      <c r="E25" s="1" t="s">
        <v>23</v>
      </c>
      <c r="F25" s="1"/>
      <c r="G25" s="2">
        <v>24272</v>
      </c>
    </row>
    <row r="26" spans="1:7" x14ac:dyDescent="0.3">
      <c r="A26" s="1"/>
      <c r="B26" s="1"/>
      <c r="C26" s="1"/>
      <c r="D26" s="1"/>
      <c r="E26" s="1" t="s">
        <v>24</v>
      </c>
      <c r="F26" s="1"/>
      <c r="G26" s="2">
        <v>3600</v>
      </c>
    </row>
    <row r="27" spans="1:7" x14ac:dyDescent="0.3">
      <c r="A27" s="1"/>
      <c r="B27" s="1"/>
      <c r="C27" s="1"/>
      <c r="D27" s="1"/>
      <c r="E27" s="1" t="s">
        <v>25</v>
      </c>
      <c r="F27" s="1"/>
      <c r="G27" s="2">
        <v>2179</v>
      </c>
    </row>
    <row r="28" spans="1:7" x14ac:dyDescent="0.3">
      <c r="A28" s="1"/>
      <c r="B28" s="1"/>
      <c r="C28" s="1"/>
      <c r="D28" s="1"/>
      <c r="E28" s="1" t="s">
        <v>26</v>
      </c>
      <c r="F28" s="1"/>
      <c r="G28" s="2">
        <v>4046</v>
      </c>
    </row>
    <row r="29" spans="1:7" x14ac:dyDescent="0.3">
      <c r="A29" s="1"/>
      <c r="B29" s="1"/>
      <c r="C29" s="1"/>
      <c r="D29" s="1"/>
      <c r="E29" s="1" t="s">
        <v>27</v>
      </c>
      <c r="F29" s="1"/>
      <c r="G29" s="2">
        <v>0</v>
      </c>
    </row>
    <row r="30" spans="1:7" x14ac:dyDescent="0.3">
      <c r="A30" s="1"/>
      <c r="B30" s="1"/>
      <c r="C30" s="1"/>
      <c r="D30" s="1"/>
      <c r="E30" s="1" t="s">
        <v>28</v>
      </c>
      <c r="F30" s="1"/>
      <c r="G30" s="2">
        <v>4418.5200000000004</v>
      </c>
    </row>
    <row r="31" spans="1:7" x14ac:dyDescent="0.3">
      <c r="A31" s="1"/>
      <c r="B31" s="1"/>
      <c r="C31" s="1"/>
      <c r="D31" s="1"/>
      <c r="E31" s="1" t="s">
        <v>29</v>
      </c>
      <c r="F31" s="1"/>
      <c r="G31" s="2">
        <v>6890.14</v>
      </c>
    </row>
    <row r="32" spans="1:7" x14ac:dyDescent="0.3">
      <c r="A32" s="1"/>
      <c r="B32" s="1"/>
      <c r="C32" s="1"/>
      <c r="D32" s="1"/>
      <c r="E32" s="1" t="s">
        <v>30</v>
      </c>
      <c r="F32" s="1"/>
      <c r="G32" s="2">
        <v>6000</v>
      </c>
    </row>
    <row r="33" spans="1:7" x14ac:dyDescent="0.3">
      <c r="A33" s="1"/>
      <c r="B33" s="1"/>
      <c r="C33" s="1"/>
      <c r="D33" s="1"/>
      <c r="E33" s="1" t="s">
        <v>31</v>
      </c>
      <c r="F33" s="1"/>
      <c r="G33" s="2">
        <v>2031.3</v>
      </c>
    </row>
    <row r="34" spans="1:7" ht="15" thickBot="1" x14ac:dyDescent="0.35">
      <c r="A34" s="1"/>
      <c r="B34" s="1"/>
      <c r="C34" s="1"/>
      <c r="D34" s="1"/>
      <c r="E34" s="1" t="s">
        <v>32</v>
      </c>
      <c r="F34" s="1"/>
      <c r="G34" s="3">
        <v>1715.51</v>
      </c>
    </row>
    <row r="35" spans="1:7" x14ac:dyDescent="0.3">
      <c r="A35" s="1"/>
      <c r="B35" s="1"/>
      <c r="C35" s="1"/>
      <c r="D35" s="1" t="s">
        <v>33</v>
      </c>
      <c r="E35" s="1"/>
      <c r="F35" s="1"/>
      <c r="G35" s="2">
        <f>ROUND(SUM(G21:G34),5)</f>
        <v>472502.47</v>
      </c>
    </row>
    <row r="36" spans="1:7" x14ac:dyDescent="0.3">
      <c r="A36" s="1"/>
      <c r="B36" s="1"/>
      <c r="C36" s="1"/>
      <c r="D36" s="1" t="s">
        <v>34</v>
      </c>
      <c r="E36" s="1"/>
      <c r="F36" s="1"/>
      <c r="G36" s="2"/>
    </row>
    <row r="37" spans="1:7" x14ac:dyDescent="0.3">
      <c r="A37" s="1"/>
      <c r="B37" s="1"/>
      <c r="C37" s="1"/>
      <c r="D37" s="1"/>
      <c r="E37" s="1" t="s">
        <v>35</v>
      </c>
      <c r="F37" s="1"/>
      <c r="G37" s="2">
        <v>46250</v>
      </c>
    </row>
    <row r="38" spans="1:7" x14ac:dyDescent="0.3">
      <c r="A38" s="1"/>
      <c r="B38" s="1"/>
      <c r="C38" s="1"/>
      <c r="D38" s="1"/>
      <c r="E38" s="1" t="s">
        <v>36</v>
      </c>
      <c r="F38" s="1"/>
      <c r="G38" s="2">
        <v>3607</v>
      </c>
    </row>
    <row r="39" spans="1:7" x14ac:dyDescent="0.3">
      <c r="A39" s="1"/>
      <c r="B39" s="1"/>
      <c r="C39" s="1"/>
      <c r="D39" s="1"/>
      <c r="E39" s="1" t="s">
        <v>37</v>
      </c>
      <c r="F39" s="1"/>
      <c r="G39" s="2">
        <v>3600</v>
      </c>
    </row>
    <row r="40" spans="1:7" x14ac:dyDescent="0.3">
      <c r="A40" s="1"/>
      <c r="B40" s="1"/>
      <c r="C40" s="1"/>
      <c r="D40" s="1"/>
      <c r="E40" s="1" t="s">
        <v>38</v>
      </c>
      <c r="F40" s="1"/>
      <c r="G40" s="2">
        <v>325</v>
      </c>
    </row>
    <row r="41" spans="1:7" ht="15" thickBot="1" x14ac:dyDescent="0.35">
      <c r="A41" s="1"/>
      <c r="B41" s="1"/>
      <c r="C41" s="1"/>
      <c r="D41" s="1"/>
      <c r="E41" s="1" t="s">
        <v>39</v>
      </c>
      <c r="F41" s="1"/>
      <c r="G41" s="3">
        <v>0</v>
      </c>
    </row>
    <row r="42" spans="1:7" x14ac:dyDescent="0.3">
      <c r="A42" s="1"/>
      <c r="B42" s="1"/>
      <c r="C42" s="1"/>
      <c r="D42" s="1" t="s">
        <v>40</v>
      </c>
      <c r="E42" s="1"/>
      <c r="F42" s="1"/>
      <c r="G42" s="2">
        <f>ROUND(SUM(G36:G41),5)</f>
        <v>53782</v>
      </c>
    </row>
    <row r="43" spans="1:7" x14ac:dyDescent="0.3">
      <c r="A43" s="1"/>
      <c r="B43" s="1"/>
      <c r="C43" s="1"/>
      <c r="D43" s="1" t="s">
        <v>41</v>
      </c>
      <c r="E43" s="1"/>
      <c r="F43" s="1"/>
      <c r="G43" s="2"/>
    </row>
    <row r="44" spans="1:7" x14ac:dyDescent="0.3">
      <c r="A44" s="1"/>
      <c r="B44" s="1"/>
      <c r="C44" s="1"/>
      <c r="D44" s="1"/>
      <c r="E44" s="1" t="s">
        <v>42</v>
      </c>
      <c r="F44" s="1"/>
      <c r="G44" s="2"/>
    </row>
    <row r="45" spans="1:7" ht="15" thickBot="1" x14ac:dyDescent="0.35">
      <c r="A45" s="1"/>
      <c r="B45" s="1"/>
      <c r="C45" s="1"/>
      <c r="D45" s="1"/>
      <c r="E45" s="1"/>
      <c r="F45" s="1" t="s">
        <v>43</v>
      </c>
      <c r="G45" s="3">
        <v>5578.75</v>
      </c>
    </row>
    <row r="46" spans="1:7" x14ac:dyDescent="0.3">
      <c r="A46" s="1"/>
      <c r="B46" s="1"/>
      <c r="C46" s="1"/>
      <c r="D46" s="1"/>
      <c r="E46" s="1" t="s">
        <v>44</v>
      </c>
      <c r="F46" s="1"/>
      <c r="G46" s="2">
        <f>ROUND(SUM(G44:G45),5)</f>
        <v>5578.75</v>
      </c>
    </row>
    <row r="47" spans="1:7" x14ac:dyDescent="0.3">
      <c r="A47" s="1"/>
      <c r="B47" s="1"/>
      <c r="C47" s="1"/>
      <c r="D47" s="1"/>
      <c r="E47" s="1" t="s">
        <v>45</v>
      </c>
      <c r="F47" s="1"/>
      <c r="G47" s="2"/>
    </row>
    <row r="48" spans="1:7" ht="15" thickBot="1" x14ac:dyDescent="0.35">
      <c r="A48" s="1"/>
      <c r="B48" s="1"/>
      <c r="C48" s="1"/>
      <c r="D48" s="1"/>
      <c r="E48" s="1"/>
      <c r="F48" s="1" t="s">
        <v>46</v>
      </c>
      <c r="G48" s="4">
        <v>0</v>
      </c>
    </row>
    <row r="49" spans="1:7" ht="15" thickBot="1" x14ac:dyDescent="0.35">
      <c r="A49" s="1"/>
      <c r="B49" s="1"/>
      <c r="C49" s="1"/>
      <c r="D49" s="1"/>
      <c r="E49" s="1" t="s">
        <v>47</v>
      </c>
      <c r="F49" s="1"/>
      <c r="G49" s="5">
        <f>ROUND(SUM(G47:G48),5)</f>
        <v>0</v>
      </c>
    </row>
    <row r="50" spans="1:7" x14ac:dyDescent="0.3">
      <c r="A50" s="1"/>
      <c r="B50" s="1"/>
      <c r="C50" s="1"/>
      <c r="D50" s="1" t="s">
        <v>48</v>
      </c>
      <c r="E50" s="1"/>
      <c r="F50" s="1"/>
      <c r="G50" s="2">
        <f>ROUND(G43+G46+G49,5)</f>
        <v>5578.75</v>
      </c>
    </row>
    <row r="51" spans="1:7" x14ac:dyDescent="0.3">
      <c r="A51" s="1"/>
      <c r="B51" s="1"/>
      <c r="C51" s="1"/>
      <c r="D51" s="1" t="s">
        <v>49</v>
      </c>
      <c r="E51" s="1"/>
      <c r="F51" s="1"/>
      <c r="G51" s="2"/>
    </row>
    <row r="52" spans="1:7" x14ac:dyDescent="0.3">
      <c r="A52" s="1"/>
      <c r="B52" s="1"/>
      <c r="C52" s="1"/>
      <c r="D52" s="1"/>
      <c r="E52" s="1" t="s">
        <v>50</v>
      </c>
      <c r="F52" s="1"/>
      <c r="G52" s="2">
        <v>61499.92</v>
      </c>
    </row>
    <row r="53" spans="1:7" x14ac:dyDescent="0.3">
      <c r="A53" s="1"/>
      <c r="B53" s="1"/>
      <c r="C53" s="1"/>
      <c r="D53" s="1"/>
      <c r="E53" s="1" t="s">
        <v>51</v>
      </c>
      <c r="F53" s="1"/>
      <c r="G53" s="2">
        <v>66000</v>
      </c>
    </row>
    <row r="54" spans="1:7" x14ac:dyDescent="0.3">
      <c r="A54" s="1"/>
      <c r="B54" s="1"/>
      <c r="C54" s="1"/>
      <c r="D54" s="1"/>
      <c r="E54" s="1" t="s">
        <v>52</v>
      </c>
      <c r="F54" s="1"/>
      <c r="G54" s="2">
        <v>9945</v>
      </c>
    </row>
    <row r="55" spans="1:7" x14ac:dyDescent="0.3">
      <c r="A55" s="1"/>
      <c r="B55" s="1"/>
      <c r="C55" s="1"/>
      <c r="D55" s="1"/>
      <c r="E55" s="1" t="s">
        <v>53</v>
      </c>
      <c r="F55" s="1"/>
      <c r="G55" s="2">
        <v>21403.32</v>
      </c>
    </row>
    <row r="56" spans="1:7" x14ac:dyDescent="0.3">
      <c r="A56" s="1"/>
      <c r="B56" s="1"/>
      <c r="C56" s="1"/>
      <c r="D56" s="1"/>
      <c r="E56" s="1" t="s">
        <v>54</v>
      </c>
      <c r="F56" s="1"/>
      <c r="G56" s="2">
        <v>900</v>
      </c>
    </row>
    <row r="57" spans="1:7" x14ac:dyDescent="0.3">
      <c r="A57" s="1"/>
      <c r="B57" s="1"/>
      <c r="C57" s="1"/>
      <c r="D57" s="1"/>
      <c r="E57" s="1" t="s">
        <v>55</v>
      </c>
      <c r="F57" s="1"/>
      <c r="G57" s="2">
        <v>1700</v>
      </c>
    </row>
    <row r="58" spans="1:7" x14ac:dyDescent="0.3">
      <c r="A58" s="1"/>
      <c r="B58" s="1"/>
      <c r="C58" s="1"/>
      <c r="D58" s="1"/>
      <c r="E58" s="1" t="s">
        <v>56</v>
      </c>
      <c r="F58" s="1"/>
      <c r="G58" s="2">
        <v>10000</v>
      </c>
    </row>
    <row r="59" spans="1:7" x14ac:dyDescent="0.3">
      <c r="A59" s="1"/>
      <c r="B59" s="1"/>
      <c r="C59" s="1"/>
      <c r="D59" s="1"/>
      <c r="E59" s="1" t="s">
        <v>57</v>
      </c>
      <c r="F59" s="1"/>
      <c r="G59" s="2">
        <v>12000</v>
      </c>
    </row>
    <row r="60" spans="1:7" x14ac:dyDescent="0.3">
      <c r="A60" s="1"/>
      <c r="B60" s="1"/>
      <c r="C60" s="1"/>
      <c r="D60" s="1"/>
      <c r="E60" s="1" t="s">
        <v>58</v>
      </c>
      <c r="F60" s="1"/>
      <c r="G60" s="2">
        <v>2230.7600000000002</v>
      </c>
    </row>
    <row r="61" spans="1:7" x14ac:dyDescent="0.3">
      <c r="A61" s="1"/>
      <c r="B61" s="1"/>
      <c r="C61" s="1"/>
      <c r="D61" s="1"/>
      <c r="E61" s="1" t="s">
        <v>59</v>
      </c>
      <c r="F61" s="1"/>
      <c r="G61" s="2">
        <v>4322.16</v>
      </c>
    </row>
    <row r="62" spans="1:7" x14ac:dyDescent="0.3">
      <c r="A62" s="1"/>
      <c r="B62" s="1"/>
      <c r="C62" s="1"/>
      <c r="D62" s="1"/>
      <c r="E62" s="1" t="s">
        <v>60</v>
      </c>
      <c r="F62" s="1"/>
      <c r="G62" s="2">
        <v>3798.22</v>
      </c>
    </row>
    <row r="63" spans="1:7" x14ac:dyDescent="0.3">
      <c r="A63" s="1"/>
      <c r="B63" s="1"/>
      <c r="C63" s="1"/>
      <c r="D63" s="1"/>
      <c r="E63" s="1" t="s">
        <v>61</v>
      </c>
      <c r="F63" s="1"/>
      <c r="G63" s="2">
        <v>5000</v>
      </c>
    </row>
    <row r="64" spans="1:7" x14ac:dyDescent="0.3">
      <c r="A64" s="1"/>
      <c r="B64" s="1"/>
      <c r="C64" s="1"/>
      <c r="D64" s="1"/>
      <c r="E64" s="1" t="s">
        <v>62</v>
      </c>
      <c r="F64" s="1"/>
      <c r="G64" s="2">
        <v>15000</v>
      </c>
    </row>
    <row r="65" spans="1:7" x14ac:dyDescent="0.3">
      <c r="A65" s="1"/>
      <c r="B65" s="1"/>
      <c r="C65" s="1"/>
      <c r="D65" s="1"/>
      <c r="E65" s="1" t="s">
        <v>63</v>
      </c>
      <c r="F65" s="1"/>
      <c r="G65" s="2">
        <v>497.19</v>
      </c>
    </row>
    <row r="66" spans="1:7" x14ac:dyDescent="0.3">
      <c r="A66" s="1"/>
      <c r="B66" s="1"/>
      <c r="C66" s="1"/>
      <c r="D66" s="1"/>
      <c r="E66" s="1" t="s">
        <v>64</v>
      </c>
      <c r="F66" s="1"/>
      <c r="G66" s="2">
        <v>1400.69</v>
      </c>
    </row>
    <row r="67" spans="1:7" ht="15" thickBot="1" x14ac:dyDescent="0.35">
      <c r="A67" s="1"/>
      <c r="B67" s="1"/>
      <c r="C67" s="1"/>
      <c r="D67" s="1"/>
      <c r="E67" s="1" t="s">
        <v>65</v>
      </c>
      <c r="F67" s="1"/>
      <c r="G67" s="3">
        <v>6025</v>
      </c>
    </row>
    <row r="68" spans="1:7" x14ac:dyDescent="0.3">
      <c r="A68" s="1"/>
      <c r="B68" s="1"/>
      <c r="C68" s="1"/>
      <c r="D68" s="1" t="s">
        <v>66</v>
      </c>
      <c r="E68" s="1"/>
      <c r="F68" s="1"/>
      <c r="G68" s="2">
        <f>ROUND(SUM(G51:G67),5)</f>
        <v>221722.26</v>
      </c>
    </row>
    <row r="69" spans="1:7" x14ac:dyDescent="0.3">
      <c r="A69" s="1"/>
      <c r="B69" s="1"/>
      <c r="C69" s="1"/>
      <c r="D69" s="1" t="s">
        <v>67</v>
      </c>
      <c r="E69" s="1"/>
      <c r="F69" s="1"/>
      <c r="G69" s="2"/>
    </row>
    <row r="70" spans="1:7" x14ac:dyDescent="0.3">
      <c r="A70" s="1"/>
      <c r="B70" s="1"/>
      <c r="C70" s="1"/>
      <c r="D70" s="1"/>
      <c r="E70" s="1" t="s">
        <v>68</v>
      </c>
      <c r="F70" s="1"/>
      <c r="G70" s="2">
        <v>13000</v>
      </c>
    </row>
    <row r="71" spans="1:7" x14ac:dyDescent="0.3">
      <c r="A71" s="1"/>
      <c r="B71" s="1"/>
      <c r="C71" s="1"/>
      <c r="D71" s="1"/>
      <c r="E71" s="1" t="s">
        <v>69</v>
      </c>
      <c r="F71" s="1"/>
      <c r="G71" s="2">
        <v>225.75</v>
      </c>
    </row>
    <row r="72" spans="1:7" x14ac:dyDescent="0.3">
      <c r="A72" s="1"/>
      <c r="B72" s="1"/>
      <c r="C72" s="1"/>
      <c r="D72" s="1"/>
      <c r="E72" s="1" t="s">
        <v>70</v>
      </c>
      <c r="F72" s="1"/>
      <c r="G72" s="2"/>
    </row>
    <row r="73" spans="1:7" x14ac:dyDescent="0.3">
      <c r="A73" s="1"/>
      <c r="B73" s="1"/>
      <c r="C73" s="1"/>
      <c r="D73" s="1"/>
      <c r="E73" s="1"/>
      <c r="F73" s="1" t="s">
        <v>71</v>
      </c>
      <c r="G73" s="2">
        <v>0</v>
      </c>
    </row>
    <row r="74" spans="1:7" ht="15" thickBot="1" x14ac:dyDescent="0.35">
      <c r="A74" s="1"/>
      <c r="B74" s="1"/>
      <c r="C74" s="1"/>
      <c r="D74" s="1"/>
      <c r="E74" s="1"/>
      <c r="F74" s="1" t="s">
        <v>72</v>
      </c>
      <c r="G74" s="3">
        <v>7797.43</v>
      </c>
    </row>
    <row r="75" spans="1:7" x14ac:dyDescent="0.3">
      <c r="A75" s="1"/>
      <c r="B75" s="1"/>
      <c r="C75" s="1"/>
      <c r="D75" s="1"/>
      <c r="E75" s="1" t="s">
        <v>73</v>
      </c>
      <c r="F75" s="1"/>
      <c r="G75" s="2">
        <f>ROUND(SUM(G72:G74),5)</f>
        <v>7797.43</v>
      </c>
    </row>
    <row r="76" spans="1:7" ht="15" thickBot="1" x14ac:dyDescent="0.35">
      <c r="A76" s="1"/>
      <c r="B76" s="1"/>
      <c r="C76" s="1"/>
      <c r="D76" s="1"/>
      <c r="E76" s="1" t="s">
        <v>74</v>
      </c>
      <c r="F76" s="1"/>
      <c r="G76" s="3">
        <v>35070</v>
      </c>
    </row>
    <row r="77" spans="1:7" x14ac:dyDescent="0.3">
      <c r="A77" s="1"/>
      <c r="B77" s="1"/>
      <c r="C77" s="1"/>
      <c r="D77" s="1" t="s">
        <v>75</v>
      </c>
      <c r="E77" s="1"/>
      <c r="F77" s="1"/>
      <c r="G77" s="2">
        <f>ROUND(SUM(G69:G71)+SUM(G75:G76),5)</f>
        <v>56093.18</v>
      </c>
    </row>
    <row r="78" spans="1:7" x14ac:dyDescent="0.3">
      <c r="A78" s="1"/>
      <c r="B78" s="1"/>
      <c r="C78" s="1"/>
      <c r="D78" s="1" t="s">
        <v>76</v>
      </c>
      <c r="E78" s="1"/>
      <c r="F78" s="1"/>
      <c r="G78" s="2"/>
    </row>
    <row r="79" spans="1:7" x14ac:dyDescent="0.3">
      <c r="A79" s="1"/>
      <c r="B79" s="1"/>
      <c r="C79" s="1"/>
      <c r="D79" s="1"/>
      <c r="E79" s="1" t="s">
        <v>77</v>
      </c>
      <c r="F79" s="1"/>
      <c r="G79" s="2">
        <v>16092.82</v>
      </c>
    </row>
    <row r="80" spans="1:7" ht="15" thickBot="1" x14ac:dyDescent="0.35">
      <c r="A80" s="1"/>
      <c r="B80" s="1"/>
      <c r="C80" s="1"/>
      <c r="D80" s="1"/>
      <c r="E80" s="1" t="s">
        <v>78</v>
      </c>
      <c r="F80" s="1"/>
      <c r="G80" s="3">
        <v>137.74</v>
      </c>
    </row>
    <row r="81" spans="1:7" x14ac:dyDescent="0.3">
      <c r="A81" s="1"/>
      <c r="B81" s="1"/>
      <c r="C81" s="1"/>
      <c r="D81" s="1" t="s">
        <v>79</v>
      </c>
      <c r="E81" s="1"/>
      <c r="F81" s="1"/>
      <c r="G81" s="2">
        <f>ROUND(SUM(G78:G80),5)</f>
        <v>16230.56</v>
      </c>
    </row>
    <row r="82" spans="1:7" x14ac:dyDescent="0.3">
      <c r="A82" s="1"/>
      <c r="B82" s="1"/>
      <c r="C82" s="1"/>
      <c r="D82" s="1" t="s">
        <v>80</v>
      </c>
      <c r="E82" s="1"/>
      <c r="F82" s="1"/>
      <c r="G82" s="2"/>
    </row>
    <row r="83" spans="1:7" ht="15" thickBot="1" x14ac:dyDescent="0.35">
      <c r="A83" s="1"/>
      <c r="B83" s="1"/>
      <c r="C83" s="1"/>
      <c r="D83" s="1"/>
      <c r="E83" s="1" t="s">
        <v>81</v>
      </c>
      <c r="F83" s="1"/>
      <c r="G83" s="3">
        <v>771.04</v>
      </c>
    </row>
    <row r="84" spans="1:7" x14ac:dyDescent="0.3">
      <c r="A84" s="1"/>
      <c r="B84" s="1"/>
      <c r="C84" s="1"/>
      <c r="D84" s="1" t="s">
        <v>82</v>
      </c>
      <c r="E84" s="1"/>
      <c r="F84" s="1"/>
      <c r="G84" s="2">
        <f>ROUND(SUM(G82:G83),5)</f>
        <v>771.04</v>
      </c>
    </row>
    <row r="85" spans="1:7" x14ac:dyDescent="0.3">
      <c r="A85" s="1"/>
      <c r="B85" s="1"/>
      <c r="C85" s="1"/>
      <c r="D85" s="1" t="s">
        <v>83</v>
      </c>
      <c r="E85" s="1"/>
      <c r="F85" s="1"/>
      <c r="G85" s="2"/>
    </row>
    <row r="86" spans="1:7" x14ac:dyDescent="0.3">
      <c r="A86" s="1"/>
      <c r="B86" s="1"/>
      <c r="C86" s="1"/>
      <c r="D86" s="1"/>
      <c r="E86" s="1" t="s">
        <v>84</v>
      </c>
      <c r="F86" s="1"/>
      <c r="G86" s="2">
        <v>570</v>
      </c>
    </row>
    <row r="87" spans="1:7" x14ac:dyDescent="0.3">
      <c r="A87" s="1"/>
      <c r="B87" s="1"/>
      <c r="C87" s="1"/>
      <c r="D87" s="1"/>
      <c r="E87" s="1" t="s">
        <v>85</v>
      </c>
      <c r="F87" s="1"/>
      <c r="G87" s="2">
        <v>4300</v>
      </c>
    </row>
    <row r="88" spans="1:7" ht="15" thickBot="1" x14ac:dyDescent="0.35">
      <c r="A88" s="1"/>
      <c r="B88" s="1"/>
      <c r="C88" s="1"/>
      <c r="D88" s="1"/>
      <c r="E88" s="1" t="s">
        <v>86</v>
      </c>
      <c r="F88" s="1"/>
      <c r="G88" s="3">
        <v>0</v>
      </c>
    </row>
    <row r="89" spans="1:7" x14ac:dyDescent="0.3">
      <c r="A89" s="1"/>
      <c r="B89" s="1"/>
      <c r="C89" s="1"/>
      <c r="D89" s="1" t="s">
        <v>87</v>
      </c>
      <c r="E89" s="1"/>
      <c r="F89" s="1"/>
      <c r="G89" s="2">
        <f>ROUND(SUM(G85:G88),5)</f>
        <v>4870</v>
      </c>
    </row>
    <row r="90" spans="1:7" x14ac:dyDescent="0.3">
      <c r="A90" s="1"/>
      <c r="B90" s="1"/>
      <c r="C90" s="1"/>
      <c r="D90" s="1" t="s">
        <v>88</v>
      </c>
      <c r="E90" s="1"/>
      <c r="F90" s="1"/>
      <c r="G90" s="2"/>
    </row>
    <row r="91" spans="1:7" x14ac:dyDescent="0.3">
      <c r="A91" s="1"/>
      <c r="B91" s="1"/>
      <c r="C91" s="1"/>
      <c r="D91" s="1"/>
      <c r="E91" s="1" t="s">
        <v>89</v>
      </c>
      <c r="F91" s="1"/>
      <c r="G91" s="2">
        <v>34204.78</v>
      </c>
    </row>
    <row r="92" spans="1:7" x14ac:dyDescent="0.3">
      <c r="A92" s="1"/>
      <c r="B92" s="1"/>
      <c r="C92" s="1"/>
      <c r="D92" s="1"/>
      <c r="E92" s="1" t="s">
        <v>90</v>
      </c>
      <c r="F92" s="1"/>
      <c r="G92" s="2">
        <v>1424.43</v>
      </c>
    </row>
    <row r="93" spans="1:7" x14ac:dyDescent="0.3">
      <c r="A93" s="1"/>
      <c r="B93" s="1"/>
      <c r="C93" s="1"/>
      <c r="D93" s="1"/>
      <c r="E93" s="1" t="s">
        <v>91</v>
      </c>
      <c r="F93" s="1"/>
      <c r="G93" s="2">
        <v>116.37</v>
      </c>
    </row>
    <row r="94" spans="1:7" x14ac:dyDescent="0.3">
      <c r="A94" s="1"/>
      <c r="B94" s="1"/>
      <c r="C94" s="1"/>
      <c r="D94" s="1"/>
      <c r="E94" s="1" t="s">
        <v>92</v>
      </c>
      <c r="F94" s="1"/>
      <c r="G94" s="2">
        <v>354.71</v>
      </c>
    </row>
    <row r="95" spans="1:7" x14ac:dyDescent="0.3">
      <c r="A95" s="1"/>
      <c r="B95" s="1"/>
      <c r="C95" s="1"/>
      <c r="D95" s="1"/>
      <c r="E95" s="1" t="s">
        <v>93</v>
      </c>
      <c r="F95" s="1"/>
      <c r="G95" s="2">
        <v>10862.02</v>
      </c>
    </row>
    <row r="96" spans="1:7" x14ac:dyDescent="0.3">
      <c r="A96" s="1"/>
      <c r="B96" s="1"/>
      <c r="C96" s="1"/>
      <c r="D96" s="1"/>
      <c r="E96" s="1" t="s">
        <v>94</v>
      </c>
      <c r="F96" s="1"/>
      <c r="G96" s="2">
        <v>4520.1899999999996</v>
      </c>
    </row>
    <row r="97" spans="1:7" x14ac:dyDescent="0.3">
      <c r="A97" s="1"/>
      <c r="B97" s="1"/>
      <c r="C97" s="1"/>
      <c r="D97" s="1"/>
      <c r="E97" s="1" t="s">
        <v>95</v>
      </c>
      <c r="F97" s="1"/>
      <c r="G97" s="2">
        <v>144000</v>
      </c>
    </row>
    <row r="98" spans="1:7" x14ac:dyDescent="0.3">
      <c r="A98" s="1"/>
      <c r="B98" s="1"/>
      <c r="C98" s="1"/>
      <c r="D98" s="1"/>
      <c r="E98" s="1" t="s">
        <v>96</v>
      </c>
      <c r="F98" s="1"/>
      <c r="G98" s="2">
        <v>5702.03</v>
      </c>
    </row>
    <row r="99" spans="1:7" x14ac:dyDescent="0.3">
      <c r="A99" s="1"/>
      <c r="B99" s="1"/>
      <c r="C99" s="1"/>
      <c r="D99" s="1"/>
      <c r="E99" s="1" t="s">
        <v>97</v>
      </c>
      <c r="F99" s="1"/>
      <c r="G99" s="2">
        <v>8110.45</v>
      </c>
    </row>
    <row r="100" spans="1:7" x14ac:dyDescent="0.3">
      <c r="A100" s="1"/>
      <c r="B100" s="1"/>
      <c r="C100" s="1"/>
      <c r="D100" s="1"/>
      <c r="E100" s="1" t="s">
        <v>98</v>
      </c>
      <c r="F100" s="1"/>
      <c r="G100" s="2">
        <v>5367.29</v>
      </c>
    </row>
    <row r="101" spans="1:7" x14ac:dyDescent="0.3">
      <c r="A101" s="1"/>
      <c r="B101" s="1"/>
      <c r="C101" s="1"/>
      <c r="D101" s="1"/>
      <c r="E101" s="1" t="s">
        <v>99</v>
      </c>
      <c r="F101" s="1"/>
      <c r="G101" s="2">
        <v>9938.85</v>
      </c>
    </row>
    <row r="102" spans="1:7" x14ac:dyDescent="0.3">
      <c r="A102" s="1"/>
      <c r="B102" s="1"/>
      <c r="C102" s="1"/>
      <c r="D102" s="1"/>
      <c r="E102" s="1" t="s">
        <v>100</v>
      </c>
      <c r="F102" s="1"/>
      <c r="G102" s="2">
        <v>3219.35</v>
      </c>
    </row>
    <row r="103" spans="1:7" ht="15" thickBot="1" x14ac:dyDescent="0.35">
      <c r="A103" s="1"/>
      <c r="B103" s="1"/>
      <c r="C103" s="1"/>
      <c r="D103" s="1"/>
      <c r="E103" s="1" t="s">
        <v>101</v>
      </c>
      <c r="F103" s="1"/>
      <c r="G103" s="3">
        <v>365</v>
      </c>
    </row>
    <row r="104" spans="1:7" x14ac:dyDescent="0.3">
      <c r="A104" s="1"/>
      <c r="B104" s="1"/>
      <c r="C104" s="1"/>
      <c r="D104" s="1" t="s">
        <v>102</v>
      </c>
      <c r="E104" s="1"/>
      <c r="F104" s="1"/>
      <c r="G104" s="2">
        <f>ROUND(SUM(G90:G103),5)</f>
        <v>228185.47</v>
      </c>
    </row>
    <row r="105" spans="1:7" x14ac:dyDescent="0.3">
      <c r="A105" s="1"/>
      <c r="B105" s="1"/>
      <c r="C105" s="1"/>
      <c r="D105" s="1" t="s">
        <v>103</v>
      </c>
      <c r="E105" s="1"/>
      <c r="F105" s="1"/>
      <c r="G105" s="2"/>
    </row>
    <row r="106" spans="1:7" ht="15" thickBot="1" x14ac:dyDescent="0.35">
      <c r="A106" s="1"/>
      <c r="B106" s="1"/>
      <c r="C106" s="1"/>
      <c r="D106" s="1"/>
      <c r="E106" s="1" t="s">
        <v>104</v>
      </c>
      <c r="F106" s="1"/>
      <c r="G106" s="3">
        <v>322.32</v>
      </c>
    </row>
    <row r="107" spans="1:7" x14ac:dyDescent="0.3">
      <c r="A107" s="1"/>
      <c r="B107" s="1"/>
      <c r="C107" s="1"/>
      <c r="D107" s="1" t="s">
        <v>105</v>
      </c>
      <c r="E107" s="1"/>
      <c r="F107" s="1"/>
      <c r="G107" s="2">
        <f>ROUND(SUM(G105:G106),5)</f>
        <v>322.32</v>
      </c>
    </row>
    <row r="108" spans="1:7" x14ac:dyDescent="0.3">
      <c r="A108" s="1"/>
      <c r="B108" s="1"/>
      <c r="C108" s="1"/>
      <c r="D108" s="1" t="s">
        <v>106</v>
      </c>
      <c r="E108" s="1"/>
      <c r="F108" s="1"/>
      <c r="G108" s="2"/>
    </row>
    <row r="109" spans="1:7" x14ac:dyDescent="0.3">
      <c r="A109" s="1"/>
      <c r="B109" s="1"/>
      <c r="C109" s="1"/>
      <c r="D109" s="1"/>
      <c r="E109" s="1" t="s">
        <v>107</v>
      </c>
      <c r="F109" s="1"/>
      <c r="G109" s="2">
        <v>12470.85</v>
      </c>
    </row>
    <row r="110" spans="1:7" x14ac:dyDescent="0.3">
      <c r="A110" s="1"/>
      <c r="B110" s="1"/>
      <c r="C110" s="1"/>
      <c r="D110" s="1"/>
      <c r="E110" s="1" t="s">
        <v>108</v>
      </c>
      <c r="F110" s="1"/>
      <c r="G110" s="2">
        <v>986.06</v>
      </c>
    </row>
    <row r="111" spans="1:7" x14ac:dyDescent="0.3">
      <c r="A111" s="1"/>
      <c r="B111" s="1"/>
      <c r="C111" s="1"/>
      <c r="D111" s="1"/>
      <c r="E111" s="1" t="s">
        <v>109</v>
      </c>
      <c r="F111" s="1"/>
      <c r="G111" s="2">
        <v>82.33</v>
      </c>
    </row>
    <row r="112" spans="1:7" x14ac:dyDescent="0.3">
      <c r="A112" s="1"/>
      <c r="B112" s="1"/>
      <c r="C112" s="1"/>
      <c r="D112" s="1"/>
      <c r="E112" s="1" t="s">
        <v>110</v>
      </c>
      <c r="F112" s="1"/>
      <c r="G112" s="2">
        <v>319.49</v>
      </c>
    </row>
    <row r="113" spans="1:7" x14ac:dyDescent="0.3">
      <c r="A113" s="1"/>
      <c r="B113" s="1"/>
      <c r="C113" s="1"/>
      <c r="D113" s="1"/>
      <c r="E113" s="1" t="s">
        <v>111</v>
      </c>
      <c r="F113" s="1"/>
      <c r="G113" s="2">
        <v>1771.95</v>
      </c>
    </row>
    <row r="114" spans="1:7" ht="15" thickBot="1" x14ac:dyDescent="0.35">
      <c r="A114" s="1"/>
      <c r="B114" s="1"/>
      <c r="C114" s="1"/>
      <c r="D114" s="1"/>
      <c r="E114" s="1" t="s">
        <v>112</v>
      </c>
      <c r="F114" s="1"/>
      <c r="G114" s="3">
        <v>230</v>
      </c>
    </row>
    <row r="115" spans="1:7" x14ac:dyDescent="0.3">
      <c r="A115" s="1"/>
      <c r="B115" s="1"/>
      <c r="C115" s="1"/>
      <c r="D115" s="1" t="s">
        <v>113</v>
      </c>
      <c r="E115" s="1"/>
      <c r="F115" s="1"/>
      <c r="G115" s="2">
        <f>ROUND(SUM(G108:G114),5)</f>
        <v>15860.68</v>
      </c>
    </row>
    <row r="116" spans="1:7" x14ac:dyDescent="0.3">
      <c r="A116" s="1"/>
      <c r="B116" s="1"/>
      <c r="C116" s="1"/>
      <c r="D116" s="1" t="s">
        <v>114</v>
      </c>
      <c r="E116" s="1"/>
      <c r="F116" s="1"/>
      <c r="G116" s="2"/>
    </row>
    <row r="117" spans="1:7" ht="15" thickBot="1" x14ac:dyDescent="0.35">
      <c r="A117" s="1"/>
      <c r="B117" s="1"/>
      <c r="C117" s="1"/>
      <c r="D117" s="1"/>
      <c r="E117" s="1" t="s">
        <v>115</v>
      </c>
      <c r="F117" s="1"/>
      <c r="G117" s="3">
        <v>276.31</v>
      </c>
    </row>
    <row r="118" spans="1:7" x14ac:dyDescent="0.3">
      <c r="A118" s="1"/>
      <c r="B118" s="1"/>
      <c r="C118" s="1"/>
      <c r="D118" s="1" t="s">
        <v>116</v>
      </c>
      <c r="E118" s="1"/>
      <c r="F118" s="1"/>
      <c r="G118" s="2">
        <f>ROUND(SUM(G116:G117),5)</f>
        <v>276.31</v>
      </c>
    </row>
    <row r="119" spans="1:7" ht="15" thickBot="1" x14ac:dyDescent="0.35">
      <c r="A119" s="1"/>
      <c r="B119" s="1"/>
      <c r="C119" s="1"/>
      <c r="D119" s="1" t="s">
        <v>117</v>
      </c>
      <c r="E119" s="1"/>
      <c r="F119" s="1"/>
      <c r="G119" s="4">
        <v>2100</v>
      </c>
    </row>
    <row r="120" spans="1:7" ht="15" thickBot="1" x14ac:dyDescent="0.35">
      <c r="A120" s="1"/>
      <c r="B120" s="1"/>
      <c r="C120" s="1" t="s">
        <v>118</v>
      </c>
      <c r="D120" s="1"/>
      <c r="E120" s="1"/>
      <c r="F120" s="1"/>
      <c r="G120" s="6">
        <f>ROUND(G20+G35+G42+G50+G68+G77+G81+G84+G89+G104+G107+G115+SUM(G118:G119),5)</f>
        <v>1078295.04</v>
      </c>
    </row>
    <row r="121" spans="1:7" ht="15" thickBot="1" x14ac:dyDescent="0.35">
      <c r="A121" s="1"/>
      <c r="B121" s="1" t="s">
        <v>119</v>
      </c>
      <c r="C121" s="1"/>
      <c r="D121" s="1"/>
      <c r="E121" s="1"/>
      <c r="F121" s="1"/>
      <c r="G121" s="6">
        <f>ROUND(G2+G19-G120,5)</f>
        <v>29773.09</v>
      </c>
    </row>
    <row r="122" spans="1:7" s="8" customFormat="1" ht="10.8" thickBot="1" x14ac:dyDescent="0.25">
      <c r="A122" s="1" t="s">
        <v>120</v>
      </c>
      <c r="B122" s="1"/>
      <c r="C122" s="1"/>
      <c r="D122" s="1"/>
      <c r="E122" s="1"/>
      <c r="F122" s="1"/>
      <c r="G122" s="7">
        <f>G121</f>
        <v>29773.09</v>
      </c>
    </row>
    <row r="123" spans="1:7" ht="15" thickTop="1" x14ac:dyDescent="0.3"/>
  </sheetData>
  <pageMargins left="0.7" right="0.7" top="0.75" bottom="0.75" header="0.1" footer="0.3"/>
  <pageSetup orientation="portrait" r:id="rId1"/>
  <headerFooter>
    <oddHeader>&amp;C&amp;"Arial,Bold"&amp;12 5029
&amp;14 Budget Draft
&amp;10 July 2017 through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Shelton</dc:creator>
  <cp:lastModifiedBy>User</cp:lastModifiedBy>
  <cp:lastPrinted>2017-06-21T22:14:04Z</cp:lastPrinted>
  <dcterms:created xsi:type="dcterms:W3CDTF">2016-12-07T16:40:08Z</dcterms:created>
  <dcterms:modified xsi:type="dcterms:W3CDTF">2017-07-26T16:48:14Z</dcterms:modified>
</cp:coreProperties>
</file>